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home7\Desktop\"/>
    </mc:Choice>
  </mc:AlternateContent>
  <xr:revisionPtr revIDLastSave="0" documentId="10_ncr:100000_{DBF4C6C0-775A-4634-971B-66C86F32E81D}" xr6:coauthVersionLast="31" xr6:coauthVersionMax="31" xr10:uidLastSave="{00000000-0000-0000-0000-000000000000}"/>
  <bookViews>
    <workbookView xWindow="0" yWindow="0" windowWidth="12645" windowHeight="7215" xr2:uid="{22724185-55FE-4D81-B991-D8E16A173BB1}"/>
  </bookViews>
  <sheets>
    <sheet name="Price List &amp; Rental Estimation" sheetId="1" r:id="rId1"/>
    <sheet name="Rental Calculator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F2" i="2" l="1"/>
  <c r="B5" i="2" s="1"/>
  <c r="N12" i="1"/>
  <c r="M9" i="1"/>
  <c r="P9" i="1" s="1"/>
  <c r="M8" i="1"/>
  <c r="P8" i="1" s="1"/>
  <c r="M6" i="1"/>
  <c r="P6" i="1" s="1"/>
  <c r="M5" i="1"/>
  <c r="P5" i="1" s="1"/>
  <c r="L8" i="1"/>
  <c r="O8" i="1" s="1"/>
  <c r="L6" i="1"/>
  <c r="O6" i="1" s="1"/>
  <c r="L9" i="1"/>
  <c r="O9" i="1" s="1"/>
  <c r="L5" i="1"/>
  <c r="O5" i="1" s="1"/>
  <c r="O12" i="1" l="1"/>
  <c r="P12" i="1"/>
  <c r="B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M6" i="2"/>
  <c r="L6" i="2"/>
  <c r="K6" i="2"/>
  <c r="J6" i="2"/>
  <c r="I6" i="2"/>
  <c r="H6" i="2"/>
  <c r="G6" i="2"/>
  <c r="F6" i="2"/>
  <c r="E6" i="2"/>
  <c r="D6" i="2"/>
  <c r="C6" i="2"/>
  <c r="M5" i="2"/>
  <c r="L5" i="2"/>
  <c r="K5" i="2"/>
  <c r="J5" i="2"/>
  <c r="I5" i="2"/>
  <c r="H5" i="2"/>
  <c r="G5" i="2"/>
  <c r="F5" i="2"/>
  <c r="E5" i="2"/>
  <c r="D5" i="2"/>
  <c r="C5" i="2"/>
  <c r="O8" i="2" l="1"/>
  <c r="F9" i="2"/>
  <c r="F10" i="2" s="1"/>
  <c r="F11" i="2" s="1"/>
  <c r="J9" i="2"/>
  <c r="J10" i="2" s="1"/>
  <c r="J11" i="2" s="1"/>
  <c r="O7" i="2"/>
  <c r="O6" i="2"/>
  <c r="O5" i="2"/>
  <c r="B10" i="2"/>
  <c r="B11" i="2" s="1"/>
  <c r="M9" i="2"/>
  <c r="M10" i="2" s="1"/>
  <c r="M11" i="2" s="1"/>
  <c r="H9" i="2"/>
  <c r="H10" i="2" s="1"/>
  <c r="H11" i="2" s="1"/>
  <c r="G9" i="2"/>
  <c r="G10" i="2" s="1"/>
  <c r="G11" i="2" s="1"/>
  <c r="K9" i="2"/>
  <c r="K10" i="2" s="1"/>
  <c r="K11" i="2" s="1"/>
  <c r="D9" i="2"/>
  <c r="D10" i="2" s="1"/>
  <c r="D11" i="2" s="1"/>
  <c r="L9" i="2"/>
  <c r="L10" i="2" s="1"/>
  <c r="L11" i="2" s="1"/>
  <c r="E9" i="2"/>
  <c r="E10" i="2" s="1"/>
  <c r="E11" i="2" s="1"/>
  <c r="I9" i="2"/>
  <c r="I10" i="2" s="1"/>
  <c r="I11" i="2" s="1"/>
  <c r="C9" i="2" l="1"/>
  <c r="C10" i="2" l="1"/>
  <c r="C11" i="2" s="1"/>
  <c r="O9" i="2"/>
  <c r="O10" i="2" l="1"/>
  <c r="O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 Soldunov</author>
  </authors>
  <commentList>
    <comment ref="B2" authorId="0" shapeId="0" xr:uid="{2B960F67-F7A8-4C20-9039-E25AD01E12BA}">
      <text>
        <r>
          <rPr>
            <b/>
            <sz val="9"/>
            <color indexed="81"/>
            <rFont val="Tahoma"/>
            <family val="2"/>
          </rPr>
          <t>Philipp Soldunov:</t>
        </r>
        <r>
          <rPr>
            <sz val="9"/>
            <color indexed="81"/>
            <rFont val="Tahoma"/>
            <family val="2"/>
          </rPr>
          <t xml:space="preserve">
In those cells you can input any desirable amount for rent per each apartment to calculate income for every unit combined</t>
        </r>
      </text>
    </comment>
  </commentList>
</comments>
</file>

<file path=xl/sharedStrings.xml><?xml version="1.0" encoding="utf-8"?>
<sst xmlns="http://schemas.openxmlformats.org/spreadsheetml/2006/main" count="63" uniqueCount="54">
  <si>
    <t>Flat #</t>
  </si>
  <si>
    <t>Bedrooms</t>
  </si>
  <si>
    <r>
      <t>Total (m</t>
    </r>
    <r>
      <rPr>
        <b/>
        <vertAlign val="superscript"/>
        <sz val="8"/>
        <color rgb="FF595959"/>
        <rFont val="Roboto"/>
      </rPr>
      <t>2</t>
    </r>
    <r>
      <rPr>
        <b/>
        <sz val="8"/>
        <color rgb="FF595959"/>
        <rFont val="Roboto"/>
      </rPr>
      <t>)</t>
    </r>
  </si>
  <si>
    <r>
      <t>1</t>
    </r>
    <r>
      <rPr>
        <b/>
        <vertAlign val="superscript"/>
        <sz val="8"/>
        <color rgb="FF595959"/>
        <rFont val="Roboto"/>
      </rPr>
      <t>st</t>
    </r>
    <r>
      <rPr>
        <b/>
        <sz val="8"/>
        <color rgb="FF595959"/>
        <rFont val="Roboto"/>
      </rPr>
      <t xml:space="preserve"> floor</t>
    </r>
  </si>
  <si>
    <t>-</t>
  </si>
  <si>
    <r>
      <t>2</t>
    </r>
    <r>
      <rPr>
        <b/>
        <vertAlign val="superscript"/>
        <sz val="8"/>
        <color rgb="FF595959"/>
        <rFont val="Roboto"/>
      </rPr>
      <t>nd</t>
    </r>
    <r>
      <rPr>
        <b/>
        <sz val="8"/>
        <color rgb="FF595959"/>
        <rFont val="Roboto"/>
      </rPr>
      <t xml:space="preserve"> floor</t>
    </r>
  </si>
  <si>
    <r>
      <t>3</t>
    </r>
    <r>
      <rPr>
        <b/>
        <vertAlign val="superscript"/>
        <sz val="8"/>
        <color rgb="FF595959"/>
        <rFont val="Roboto"/>
      </rPr>
      <t>rd</t>
    </r>
    <r>
      <rPr>
        <b/>
        <sz val="8"/>
        <color rgb="FF595959"/>
        <rFont val="Roboto"/>
      </rPr>
      <t xml:space="preserve"> floor</t>
    </r>
  </si>
  <si>
    <t>Sold</t>
  </si>
  <si>
    <t>Total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</si>
  <si>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</si>
  <si>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</si>
  <si>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</si>
  <si>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</si>
  <si>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</si>
  <si>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</si>
  <si>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</si>
  <si>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</si>
  <si>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</si>
  <si>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</si>
  <si>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</si>
  <si>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</si>
  <si>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Common Expenses</t>
  </si>
  <si>
    <t>Sewage Expenses</t>
  </si>
  <si>
    <t>Total Expenses</t>
  </si>
  <si>
    <t>Annual</t>
  </si>
  <si>
    <t xml:space="preserve">of Sea Breeze I as of October 2018. Actual rental performance of the property depends greatly on market situation, rental demand and seasonality. </t>
  </si>
  <si>
    <t>* Estimated rental price does not constitute an actual rental income, it is a mere estimation based on current rental performance</t>
  </si>
  <si>
    <t>Communal gym</t>
  </si>
  <si>
    <t>Adult swimming pool</t>
  </si>
  <si>
    <t>Children swimming pool</t>
  </si>
  <si>
    <t>Garden and playground</t>
  </si>
  <si>
    <r>
      <t>50 m</t>
    </r>
    <r>
      <rPr>
        <b/>
        <vertAlign val="superscript"/>
        <sz val="8"/>
        <color rgb="FF595959"/>
        <rFont val="Roboto"/>
      </rPr>
      <t>2</t>
    </r>
  </si>
  <si>
    <r>
      <t>45 m</t>
    </r>
    <r>
      <rPr>
        <b/>
        <vertAlign val="superscript"/>
        <sz val="8"/>
        <color rgb="FF595959"/>
        <rFont val="Roboto"/>
      </rPr>
      <t>2</t>
    </r>
  </si>
  <si>
    <r>
      <t>10 m</t>
    </r>
    <r>
      <rPr>
        <b/>
        <vertAlign val="superscript"/>
        <sz val="8"/>
        <color rgb="FF595959"/>
        <rFont val="Roboto"/>
      </rPr>
      <t>2</t>
    </r>
  </si>
  <si>
    <t>Average Rent Income</t>
  </si>
  <si>
    <t>Average</t>
  </si>
  <si>
    <t>Rental Price per Apartment</t>
  </si>
  <si>
    <t>Price (€)</t>
  </si>
  <si>
    <t>Price with 5% VAT (€)</t>
  </si>
  <si>
    <t>Price with 19% VAT (€)</t>
  </si>
  <si>
    <t>Estimated monthly rental price* (€)</t>
  </si>
  <si>
    <t>Return on Investment at 5% VAT</t>
  </si>
  <si>
    <t>Return on Investment at 19% VAT</t>
  </si>
  <si>
    <r>
      <t>Internal area (m</t>
    </r>
    <r>
      <rPr>
        <b/>
        <vertAlign val="superscript"/>
        <sz val="8"/>
        <color rgb="FF595959"/>
        <rFont val="Roboto"/>
      </rPr>
      <t>2</t>
    </r>
    <r>
      <rPr>
        <b/>
        <sz val="8"/>
        <color rgb="FF595959"/>
        <rFont val="Roboto"/>
      </rPr>
      <t>)</t>
    </r>
  </si>
  <si>
    <r>
      <t>Covered verandas (m</t>
    </r>
    <r>
      <rPr>
        <b/>
        <vertAlign val="superscript"/>
        <sz val="8"/>
        <color rgb="FF595959"/>
        <rFont val="Roboto"/>
      </rPr>
      <t>2</t>
    </r>
    <r>
      <rPr>
        <b/>
        <sz val="8"/>
        <color rgb="FF595959"/>
        <rFont val="Roboto"/>
      </rPr>
      <t>)</t>
    </r>
  </si>
  <si>
    <r>
      <t>Roof garden (m</t>
    </r>
    <r>
      <rPr>
        <b/>
        <vertAlign val="superscript"/>
        <sz val="8"/>
        <color rgb="FF595959"/>
        <rFont val="Roboto"/>
      </rPr>
      <t>2</t>
    </r>
    <r>
      <rPr>
        <b/>
        <sz val="8"/>
        <color rgb="FF595959"/>
        <rFont val="Roboto"/>
      </rPr>
      <t>)</t>
    </r>
  </si>
  <si>
    <r>
      <t>Storage room (m</t>
    </r>
    <r>
      <rPr>
        <b/>
        <vertAlign val="superscript"/>
        <sz val="8"/>
        <color rgb="FF595959"/>
        <rFont val="Roboto"/>
      </rPr>
      <t>2</t>
    </r>
    <r>
      <rPr>
        <b/>
        <sz val="8"/>
        <color rgb="FF595959"/>
        <rFont val="Roboto"/>
      </rPr>
      <t>)</t>
    </r>
  </si>
  <si>
    <r>
      <t>Covered parking (m</t>
    </r>
    <r>
      <rPr>
        <b/>
        <vertAlign val="superscript"/>
        <sz val="8"/>
        <color rgb="FF595959"/>
        <rFont val="Roboto"/>
      </rPr>
      <t>2</t>
    </r>
    <r>
      <rPr>
        <b/>
        <sz val="8"/>
        <color rgb="FF595959"/>
        <rFont val="Roboto"/>
      </rPr>
      <t>)</t>
    </r>
  </si>
  <si>
    <r>
      <t>Communal gym (m</t>
    </r>
    <r>
      <rPr>
        <b/>
        <vertAlign val="superscript"/>
        <sz val="8"/>
        <color rgb="FF595959"/>
        <rFont val="Roboto"/>
      </rPr>
      <t>2</t>
    </r>
    <r>
      <rPr>
        <b/>
        <sz val="8"/>
        <color rgb="FF595959"/>
        <rFont val="Roboto"/>
      </rPr>
      <t>)</t>
    </r>
  </si>
  <si>
    <r>
      <t>Communal area (m</t>
    </r>
    <r>
      <rPr>
        <b/>
        <vertAlign val="superscript"/>
        <sz val="8"/>
        <color rgb="FF595959"/>
        <rFont val="Roboto"/>
      </rPr>
      <t>2</t>
    </r>
    <r>
      <rPr>
        <b/>
        <sz val="8"/>
        <color rgb="FF595959"/>
        <rFont val="Roboto"/>
      </rPr>
      <t>)</t>
    </r>
  </si>
  <si>
    <t>Average Gross Profit</t>
  </si>
  <si>
    <t>Grand Total for the Building</t>
  </si>
  <si>
    <t>Additional areas:</t>
  </si>
  <si>
    <t>Garbage Removal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</si>
</sst>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€&quot;* #,##0_-;\-&quot;€&quot;* #,##0_-;_-&quot;€&quot;* &quot;-&quot;_-;_-@_-"/>
    <numFmt numFmtId="164" formatCode="_([$€-2]\ * #,##0_);_([$€-2]\ * \(#,##0\);_([$€-2]\ * &quot;-&quot;_);_(@_)"/>
  </numFmts>
  <fonts count="16" x14ac:knownFonts="1">
    <font>
      <sz val="11"/>
      <color theme="1"/>
      <name val="Calibri"/>
      <family val="2"/>
      <scheme val="minor"/>
    </font>
    <font>
      <b/>
      <sz val="8"/>
      <color rgb="FF595959"/>
      <name val="Roboto"/>
    </font>
    <font>
      <b/>
      <vertAlign val="superscript"/>
      <sz val="8"/>
      <color rgb="FF595959"/>
      <name val="Roboto"/>
    </font>
    <font>
      <sz val="8"/>
      <color rgb="FF595959"/>
      <name val="Roboto"/>
    </font>
    <font>
      <sz val="8"/>
      <color theme="1"/>
      <name val="Roboto"/>
    </font>
    <font>
      <sz val="8"/>
      <color theme="1" tint="0.34998626667073579"/>
      <name val="Roboto"/>
    </font>
    <font>
      <b/>
      <sz val="8"/>
      <color theme="1" tint="0.34998626667073579"/>
      <name val="Roboto"/>
    </font>
    <font>
      <sz val="11"/>
      <color theme="1"/>
      <name val="Calibri"/>
      <family val="2"/>
      <scheme val="minor"/>
    </font>
    <font>
      <sz val="8"/>
      <color theme="1" tint="0.249977111117893"/>
      <name val="Roboto"/>
    </font>
    <font>
      <b/>
      <sz val="8"/>
      <color theme="1" tint="0.249977111117893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Roboto"/>
    </font>
    <font>
      <sz val="8"/>
      <color rgb="FF3F3F76"/>
      <name val="Roboto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rgb="FF3F3F3F"/>
      </bottom>
      <diagonal/>
    </border>
  </borders>
  <cellStyleXfs count="4">
    <xf numFmtId="0" fontId="0" fillId="0" borderId="0"/>
    <xf numFmtId="0" fontId="7" fillId="4" borderId="11" applyNumberFormat="0" applyFont="0" applyAlignment="0" applyProtection="0"/>
    <xf numFmtId="0" fontId="12" fillId="5" borderId="14" applyNumberFormat="0" applyAlignment="0" applyProtection="0"/>
    <xf numFmtId="0" fontId="13" fillId="6" borderId="15" applyNumberFormat="0" applyAlignment="0" applyProtection="0"/>
  </cellStyleXfs>
  <cellXfs count="4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6" fillId="0" borderId="9" xfId="0" applyNumberFormat="1" applyFont="1" applyBorder="1"/>
    <xf numFmtId="164" fontId="5" fillId="0" borderId="9" xfId="0" applyNumberFormat="1" applyFont="1" applyBorder="1"/>
    <xf numFmtId="164" fontId="6" fillId="0" borderId="10" xfId="0" applyNumberFormat="1" applyFont="1" applyBorder="1"/>
    <xf numFmtId="164" fontId="5" fillId="0" borderId="10" xfId="0" applyNumberFormat="1" applyFont="1" applyBorder="1"/>
    <xf numFmtId="0" fontId="5" fillId="3" borderId="9" xfId="0" applyFont="1" applyFill="1" applyBorder="1"/>
    <xf numFmtId="0" fontId="6" fillId="3" borderId="9" xfId="0" applyFont="1" applyFill="1" applyBorder="1"/>
    <xf numFmtId="0" fontId="6" fillId="3" borderId="9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right"/>
    </xf>
    <xf numFmtId="0" fontId="6" fillId="3" borderId="9" xfId="0" applyFont="1" applyFill="1" applyBorder="1" applyAlignment="1"/>
    <xf numFmtId="49" fontId="4" fillId="0" borderId="0" xfId="0" applyNumberFormat="1" applyFont="1" applyAlignment="1"/>
    <xf numFmtId="10" fontId="1" fillId="2" borderId="6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right"/>
    </xf>
    <xf numFmtId="0" fontId="6" fillId="3" borderId="13" xfId="0" applyFont="1" applyFill="1" applyBorder="1" applyAlignment="1">
      <alignment horizontal="center"/>
    </xf>
    <xf numFmtId="164" fontId="6" fillId="4" borderId="11" xfId="1" applyNumberFormat="1" applyFont="1"/>
    <xf numFmtId="164" fontId="14" fillId="6" borderId="15" xfId="3" applyNumberFormat="1" applyFont="1"/>
    <xf numFmtId="164" fontId="15" fillId="5" borderId="14" xfId="2" applyNumberFormat="1" applyFont="1"/>
    <xf numFmtId="42" fontId="6" fillId="0" borderId="1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9" fillId="3" borderId="7" xfId="0" applyFont="1" applyFill="1" applyBorder="1" applyAlignment="1"/>
    <xf numFmtId="0" fontId="9" fillId="3" borderId="5" xfId="0" applyFont="1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">
    <cellStyle name="Check Cell" xfId="3" builtinId="23"/>
    <cellStyle name="Input" xfId="2" builtinId="2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9959-CB32-42F9-8DD8-4F1EA01B2312}">
  <sheetPr>
    <pageSetUpPr fitToPage="1"/>
  </sheetPr>
  <dimension ref="A1:P21"/>
  <sheetViews>
    <sheetView tabSelected="1" zoomScaleNormal="100" workbookViewId="0">
      <selection activeCell="M14" sqref="M14"/>
    </sheetView>
  </sheetViews>
  <sheetFormatPr defaultRowHeight="15" x14ac:dyDescent="0.25"/>
  <cols>
    <col min="1" max="1" width="9.140625" customWidth="1"/>
    <col min="19" max="19" width="9.140625" customWidth="1"/>
  </cols>
  <sheetData>
    <row r="1" spans="1:16" ht="25.5" customHeight="1" x14ac:dyDescent="0.25">
      <c r="A1" s="30" t="s">
        <v>0</v>
      </c>
      <c r="B1" s="30" t="s">
        <v>1</v>
      </c>
      <c r="C1" s="30" t="s">
        <v>2</v>
      </c>
      <c r="D1" s="30" t="s">
        <v>43</v>
      </c>
      <c r="E1" s="30" t="s">
        <v>44</v>
      </c>
      <c r="F1" s="30" t="s">
        <v>45</v>
      </c>
      <c r="G1" s="30" t="s">
        <v>46</v>
      </c>
      <c r="H1" s="30" t="s">
        <v>47</v>
      </c>
      <c r="I1" s="30" t="s">
        <v>48</v>
      </c>
      <c r="J1" s="30" t="s">
        <v>49</v>
      </c>
      <c r="K1" s="30" t="s">
        <v>37</v>
      </c>
      <c r="L1" s="30" t="s">
        <v>38</v>
      </c>
      <c r="M1" s="30" t="s">
        <v>39</v>
      </c>
      <c r="N1" s="33" t="s">
        <v>40</v>
      </c>
      <c r="O1" s="33" t="s">
        <v>41</v>
      </c>
      <c r="P1" s="33" t="s">
        <v>42</v>
      </c>
    </row>
    <row r="2" spans="1:16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4"/>
      <c r="O2" s="34"/>
      <c r="P2" s="34"/>
    </row>
    <row r="3" spans="1:16" ht="15.7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5"/>
      <c r="O3" s="35"/>
      <c r="P3" s="35"/>
    </row>
    <row r="4" spans="1:16" ht="15.75" thickBot="1" x14ac:dyDescent="0.3">
      <c r="A4" s="40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1"/>
    </row>
    <row r="5" spans="1:16" ht="15.75" thickBot="1" x14ac:dyDescent="0.3">
      <c r="A5" s="2">
        <v>101</v>
      </c>
      <c r="B5" s="3">
        <v>3</v>
      </c>
      <c r="C5" s="3">
        <v>175</v>
      </c>
      <c r="D5" s="3">
        <v>110</v>
      </c>
      <c r="E5" s="3">
        <v>25</v>
      </c>
      <c r="F5" s="3" t="s">
        <v>4</v>
      </c>
      <c r="G5" s="3">
        <v>5</v>
      </c>
      <c r="H5" s="3">
        <v>11</v>
      </c>
      <c r="I5" s="3">
        <v>9</v>
      </c>
      <c r="J5" s="3">
        <v>15</v>
      </c>
      <c r="K5" s="4">
        <v>610000</v>
      </c>
      <c r="L5" s="4">
        <f>K5+(K5*0.05)</f>
        <v>640500</v>
      </c>
      <c r="M5" s="4">
        <f>K5+(K5*0.19)</f>
        <v>725900</v>
      </c>
      <c r="N5" s="4">
        <v>2800</v>
      </c>
      <c r="O5" s="21">
        <f>(N5*12)/L5</f>
        <v>5.2459016393442623E-2</v>
      </c>
      <c r="P5" s="21">
        <f>(N5*12)/M5</f>
        <v>4.6287367405978788E-2</v>
      </c>
    </row>
    <row r="6" spans="1:16" ht="15.75" thickBot="1" x14ac:dyDescent="0.3">
      <c r="A6" s="5">
        <v>102</v>
      </c>
      <c r="B6" s="6">
        <v>3</v>
      </c>
      <c r="C6" s="6">
        <v>175</v>
      </c>
      <c r="D6" s="6">
        <v>110</v>
      </c>
      <c r="E6" s="6">
        <v>25</v>
      </c>
      <c r="F6" s="6" t="s">
        <v>4</v>
      </c>
      <c r="G6" s="6">
        <v>5</v>
      </c>
      <c r="H6" s="6">
        <v>11</v>
      </c>
      <c r="I6" s="6">
        <v>9</v>
      </c>
      <c r="J6" s="6">
        <v>15</v>
      </c>
      <c r="K6" s="7">
        <v>590000</v>
      </c>
      <c r="L6" s="7">
        <f>K6+(K6*0.05)</f>
        <v>619500</v>
      </c>
      <c r="M6" s="7">
        <f>K6+(K6*0.19)</f>
        <v>702100</v>
      </c>
      <c r="N6" s="7">
        <v>2800</v>
      </c>
      <c r="O6" s="20">
        <f>(N6*12)/L6</f>
        <v>5.4237288135593219E-2</v>
      </c>
      <c r="P6" s="20">
        <f>(N6*12)/M6</f>
        <v>4.7856430707876374E-2</v>
      </c>
    </row>
    <row r="7" spans="1:16" ht="15.75" thickBot="1" x14ac:dyDescent="0.3">
      <c r="A7" s="43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1:16" ht="15.75" thickBot="1" x14ac:dyDescent="0.3">
      <c r="A8" s="5">
        <v>201</v>
      </c>
      <c r="B8" s="6">
        <v>3</v>
      </c>
      <c r="C8" s="6">
        <v>175</v>
      </c>
      <c r="D8" s="6">
        <v>110</v>
      </c>
      <c r="E8" s="6">
        <v>25</v>
      </c>
      <c r="F8" s="6" t="s">
        <v>4</v>
      </c>
      <c r="G8" s="6">
        <v>5</v>
      </c>
      <c r="H8" s="8">
        <v>11</v>
      </c>
      <c r="I8" s="6">
        <v>9</v>
      </c>
      <c r="J8" s="6">
        <v>15</v>
      </c>
      <c r="K8" s="7">
        <v>650000</v>
      </c>
      <c r="L8" s="7">
        <f>K8+(K8*0.05)</f>
        <v>682500</v>
      </c>
      <c r="M8" s="7">
        <f>K8+(K8*0.19)</f>
        <v>773500</v>
      </c>
      <c r="N8" s="7">
        <v>2900</v>
      </c>
      <c r="O8" s="20">
        <f>(N8*12)/L8</f>
        <v>5.0989010989010992E-2</v>
      </c>
      <c r="P8" s="20">
        <f>(N8*12)/M8</f>
        <v>4.4990303813833225E-2</v>
      </c>
    </row>
    <row r="9" spans="1:16" ht="15.75" thickBot="1" x14ac:dyDescent="0.3">
      <c r="A9" s="2">
        <v>202</v>
      </c>
      <c r="B9" s="3">
        <v>3</v>
      </c>
      <c r="C9" s="3">
        <v>175</v>
      </c>
      <c r="D9" s="3">
        <v>110</v>
      </c>
      <c r="E9" s="3">
        <v>25</v>
      </c>
      <c r="F9" s="3" t="s">
        <v>4</v>
      </c>
      <c r="G9" s="3">
        <v>5</v>
      </c>
      <c r="H9" s="3">
        <v>11</v>
      </c>
      <c r="I9" s="3">
        <v>9</v>
      </c>
      <c r="J9" s="3">
        <v>15</v>
      </c>
      <c r="K9" s="4">
        <v>630000</v>
      </c>
      <c r="L9" s="4">
        <f>K9+(K9*0.05)</f>
        <v>661500</v>
      </c>
      <c r="M9" s="4">
        <f>K9+(K9*0.19)</f>
        <v>749700</v>
      </c>
      <c r="N9" s="4">
        <v>2900</v>
      </c>
      <c r="O9" s="21">
        <f>(N9*12)/L9</f>
        <v>5.2607709750566896E-2</v>
      </c>
      <c r="P9" s="21">
        <f>(N9*12)/M9</f>
        <v>4.6418567426970786E-2</v>
      </c>
    </row>
    <row r="10" spans="1:16" ht="15.75" thickBot="1" x14ac:dyDescent="0.3">
      <c r="A10" s="40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1"/>
    </row>
    <row r="11" spans="1:16" ht="15.75" thickBot="1" x14ac:dyDescent="0.3">
      <c r="A11" s="2">
        <v>301</v>
      </c>
      <c r="B11" s="3">
        <v>4</v>
      </c>
      <c r="C11" s="3">
        <v>446</v>
      </c>
      <c r="D11" s="3">
        <v>225</v>
      </c>
      <c r="E11" s="3">
        <v>50</v>
      </c>
      <c r="F11" s="3">
        <v>100</v>
      </c>
      <c r="G11" s="3">
        <v>10</v>
      </c>
      <c r="H11" s="3">
        <v>22</v>
      </c>
      <c r="I11" s="3">
        <v>9</v>
      </c>
      <c r="J11" s="3">
        <v>30</v>
      </c>
      <c r="K11" s="1" t="s">
        <v>7</v>
      </c>
      <c r="L11" s="1" t="s">
        <v>4</v>
      </c>
      <c r="M11" s="1" t="s">
        <v>4</v>
      </c>
      <c r="N11" s="1" t="s">
        <v>4</v>
      </c>
      <c r="O11" s="1" t="s">
        <v>4</v>
      </c>
      <c r="P11" s="1" t="s">
        <v>4</v>
      </c>
    </row>
    <row r="12" spans="1:16" ht="15.75" thickBot="1" x14ac:dyDescent="0.3">
      <c r="A12" s="40" t="s">
        <v>8</v>
      </c>
      <c r="B12" s="41"/>
      <c r="C12" s="6">
        <v>1146</v>
      </c>
      <c r="D12" s="6">
        <v>665</v>
      </c>
      <c r="E12" s="6">
        <v>150</v>
      </c>
      <c r="F12" s="6">
        <v>100</v>
      </c>
      <c r="G12" s="6">
        <v>30</v>
      </c>
      <c r="H12" s="6">
        <v>66</v>
      </c>
      <c r="I12" s="6">
        <v>45</v>
      </c>
      <c r="J12" s="6">
        <v>90</v>
      </c>
      <c r="K12" s="7">
        <v>2480000</v>
      </c>
      <c r="L12" s="7">
        <f>SUM(L5:L6)+SUM(L8:L9)</f>
        <v>2604000</v>
      </c>
      <c r="M12" s="7">
        <f>SUM(M5:M6)+SUM(M8:M9)</f>
        <v>2951200</v>
      </c>
      <c r="N12" s="7">
        <f>SUM(N5:N6)+SUM(N8:N9)</f>
        <v>11400</v>
      </c>
      <c r="O12" s="20">
        <f>(N12*12)/L12</f>
        <v>5.2534562211981564E-2</v>
      </c>
      <c r="P12" s="20">
        <f>(N12*12)/M12</f>
        <v>4.6354025481160209E-2</v>
      </c>
    </row>
    <row r="13" spans="1:16" ht="15.75" thickBot="1" x14ac:dyDescent="0.3"/>
    <row r="14" spans="1:16" ht="15.75" thickBot="1" x14ac:dyDescent="0.3">
      <c r="A14" s="38" t="s">
        <v>52</v>
      </c>
      <c r="B14" s="39"/>
      <c r="C14" s="24"/>
    </row>
    <row r="15" spans="1:16" ht="15.75" thickBot="1" x14ac:dyDescent="0.3">
      <c r="A15" s="36" t="s">
        <v>27</v>
      </c>
      <c r="B15" s="37"/>
      <c r="C15" s="23" t="s">
        <v>32</v>
      </c>
      <c r="D15" s="22"/>
    </row>
    <row r="16" spans="1:16" ht="15.75" thickBot="1" x14ac:dyDescent="0.3">
      <c r="A16" s="36" t="s">
        <v>28</v>
      </c>
      <c r="B16" s="37"/>
      <c r="C16" s="23" t="s">
        <v>31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.75" thickBot="1" x14ac:dyDescent="0.3">
      <c r="A17" s="36" t="s">
        <v>29</v>
      </c>
      <c r="B17" s="37"/>
      <c r="C17" s="23" t="s">
        <v>31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thickBot="1" x14ac:dyDescent="0.3">
      <c r="A18" s="36" t="s">
        <v>30</v>
      </c>
      <c r="B18" s="37"/>
      <c r="C18" s="23" t="s">
        <v>33</v>
      </c>
    </row>
    <row r="20" spans="1:16" x14ac:dyDescent="0.25">
      <c r="A20" s="19" t="s">
        <v>26</v>
      </c>
    </row>
    <row r="21" spans="1:16" x14ac:dyDescent="0.25">
      <c r="A21" s="19" t="s">
        <v>25</v>
      </c>
    </row>
  </sheetData>
  <mergeCells count="25">
    <mergeCell ref="A17:B17"/>
    <mergeCell ref="A18:B18"/>
    <mergeCell ref="A14:B14"/>
    <mergeCell ref="A12:B12"/>
    <mergeCell ref="D1:D3"/>
    <mergeCell ref="A15:B15"/>
    <mergeCell ref="A4:P4"/>
    <mergeCell ref="A7:P7"/>
    <mergeCell ref="A10:P10"/>
    <mergeCell ref="A1:A3"/>
    <mergeCell ref="B1:B3"/>
    <mergeCell ref="C1:C3"/>
    <mergeCell ref="H1:H3"/>
    <mergeCell ref="J1:J3"/>
    <mergeCell ref="I1:I3"/>
    <mergeCell ref="K1:K3"/>
    <mergeCell ref="M1:M3"/>
    <mergeCell ref="N1:N3"/>
    <mergeCell ref="O1:O3"/>
    <mergeCell ref="P1:P3"/>
    <mergeCell ref="A16:B16"/>
    <mergeCell ref="E1:E3"/>
    <mergeCell ref="F1:F3"/>
    <mergeCell ref="G1:G3"/>
    <mergeCell ref="L1:L3"/>
  </mergeCells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DAB94-0CB4-467C-8167-D2E10066008C}">
  <dimension ref="A1:O12"/>
  <sheetViews>
    <sheetView zoomScaleNormal="100" workbookViewId="0">
      <selection activeCell="H19" sqref="H19"/>
    </sheetView>
  </sheetViews>
  <sheetFormatPr defaultRowHeight="15" x14ac:dyDescent="0.25"/>
  <cols>
    <col min="1" max="1" width="41.5703125" customWidth="1"/>
    <col min="2" max="13" width="11.5703125" bestFit="1" customWidth="1"/>
    <col min="14" max="14" width="12.85546875" bestFit="1" customWidth="1"/>
    <col min="15" max="15" width="12.85546875" customWidth="1"/>
  </cols>
  <sheetData>
    <row r="1" spans="1:15" x14ac:dyDescent="0.25">
      <c r="B1" s="16">
        <v>101</v>
      </c>
      <c r="C1" s="16">
        <v>102</v>
      </c>
      <c r="D1" s="16">
        <v>201</v>
      </c>
      <c r="E1" s="16">
        <v>202</v>
      </c>
      <c r="F1" s="25" t="s">
        <v>35</v>
      </c>
    </row>
    <row r="2" spans="1:15" x14ac:dyDescent="0.25">
      <c r="A2" s="14" t="s">
        <v>36</v>
      </c>
      <c r="B2" s="28">
        <v>2800</v>
      </c>
      <c r="C2" s="28">
        <v>2800</v>
      </c>
      <c r="D2" s="28">
        <v>2900</v>
      </c>
      <c r="E2" s="28">
        <v>2900</v>
      </c>
      <c r="F2" s="26">
        <f>AVERAGE(B2:E2)</f>
        <v>2850</v>
      </c>
    </row>
    <row r="4" spans="1:15" x14ac:dyDescent="0.25">
      <c r="A4" s="13"/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O4" s="16" t="s">
        <v>24</v>
      </c>
    </row>
    <row r="5" spans="1:15" x14ac:dyDescent="0.25">
      <c r="A5" s="14" t="s">
        <v>34</v>
      </c>
      <c r="B5" s="26">
        <f>F2</f>
        <v>2850</v>
      </c>
      <c r="C5" s="9">
        <f>B5</f>
        <v>2850</v>
      </c>
      <c r="D5" s="9">
        <f>B5</f>
        <v>2850</v>
      </c>
      <c r="E5" s="9">
        <f>B5</f>
        <v>2850</v>
      </c>
      <c r="F5" s="9">
        <f>B5</f>
        <v>2850</v>
      </c>
      <c r="G5" s="9">
        <f>B5</f>
        <v>2850</v>
      </c>
      <c r="H5" s="9">
        <f>B5</f>
        <v>2850</v>
      </c>
      <c r="I5" s="9">
        <f>B5</f>
        <v>2850</v>
      </c>
      <c r="J5" s="9">
        <f>B5</f>
        <v>2850</v>
      </c>
      <c r="K5" s="9">
        <f>B5</f>
        <v>2850</v>
      </c>
      <c r="L5" s="9">
        <f>B5</f>
        <v>2850</v>
      </c>
      <c r="M5" s="9">
        <f>B5</f>
        <v>2850</v>
      </c>
      <c r="O5" s="9">
        <f t="shared" ref="O5:O11" si="0">SUM(B5:M5)</f>
        <v>34200</v>
      </c>
    </row>
    <row r="6" spans="1:15" x14ac:dyDescent="0.25">
      <c r="A6" s="17" t="s">
        <v>21</v>
      </c>
      <c r="B6" s="12">
        <v>-150</v>
      </c>
      <c r="C6" s="10">
        <f>B6</f>
        <v>-150</v>
      </c>
      <c r="D6" s="10">
        <f>B6</f>
        <v>-150</v>
      </c>
      <c r="E6" s="10">
        <f>B6</f>
        <v>-150</v>
      </c>
      <c r="F6" s="10">
        <f>B6</f>
        <v>-150</v>
      </c>
      <c r="G6" s="10">
        <f>B6</f>
        <v>-150</v>
      </c>
      <c r="H6" s="10">
        <f>B6</f>
        <v>-150</v>
      </c>
      <c r="I6" s="10">
        <f>B6</f>
        <v>-150</v>
      </c>
      <c r="J6" s="10">
        <f>B6</f>
        <v>-150</v>
      </c>
      <c r="K6" s="10">
        <f>B6</f>
        <v>-150</v>
      </c>
      <c r="L6" s="10">
        <f>B6</f>
        <v>-150</v>
      </c>
      <c r="M6" s="10">
        <f>B6</f>
        <v>-150</v>
      </c>
      <c r="O6" s="9">
        <f t="shared" si="0"/>
        <v>-1800</v>
      </c>
    </row>
    <row r="7" spans="1:15" x14ac:dyDescent="0.25">
      <c r="A7" s="17" t="s">
        <v>53</v>
      </c>
      <c r="B7" s="12">
        <v>-10</v>
      </c>
      <c r="C7" s="10">
        <f>B7</f>
        <v>-10</v>
      </c>
      <c r="D7" s="10">
        <f>B7</f>
        <v>-10</v>
      </c>
      <c r="E7" s="10">
        <f>B7</f>
        <v>-10</v>
      </c>
      <c r="F7" s="10">
        <f>B7</f>
        <v>-10</v>
      </c>
      <c r="G7" s="10">
        <f>B7</f>
        <v>-10</v>
      </c>
      <c r="H7" s="10">
        <f>B7</f>
        <v>-10</v>
      </c>
      <c r="I7" s="10">
        <f>B7</f>
        <v>-10</v>
      </c>
      <c r="J7" s="10">
        <f>B7</f>
        <v>-10</v>
      </c>
      <c r="K7" s="10">
        <f>B7</f>
        <v>-10</v>
      </c>
      <c r="L7" s="10">
        <f>B7</f>
        <v>-10</v>
      </c>
      <c r="M7" s="10">
        <f>B7</f>
        <v>-10</v>
      </c>
      <c r="O7" s="9">
        <f t="shared" si="0"/>
        <v>-120</v>
      </c>
    </row>
    <row r="8" spans="1:15" x14ac:dyDescent="0.25">
      <c r="A8" s="17" t="s">
        <v>22</v>
      </c>
      <c r="B8" s="12">
        <v>-10</v>
      </c>
      <c r="C8" s="10">
        <f>B8</f>
        <v>-10</v>
      </c>
      <c r="D8" s="10">
        <f>B8</f>
        <v>-10</v>
      </c>
      <c r="E8" s="10">
        <f>B8</f>
        <v>-10</v>
      </c>
      <c r="F8" s="10">
        <f>B8</f>
        <v>-10</v>
      </c>
      <c r="G8" s="10">
        <f>B8</f>
        <v>-10</v>
      </c>
      <c r="H8" s="10">
        <f>B8</f>
        <v>-10</v>
      </c>
      <c r="I8" s="10">
        <f>B8</f>
        <v>-10</v>
      </c>
      <c r="J8" s="10">
        <f>B8</f>
        <v>-10</v>
      </c>
      <c r="K8" s="10">
        <f>B8</f>
        <v>-10</v>
      </c>
      <c r="L8" s="10">
        <f>B8</f>
        <v>-10</v>
      </c>
      <c r="M8" s="10">
        <f>B8</f>
        <v>-10</v>
      </c>
      <c r="O8" s="9">
        <f t="shared" si="0"/>
        <v>-120</v>
      </c>
    </row>
    <row r="9" spans="1:15" x14ac:dyDescent="0.25">
      <c r="A9" s="15" t="s">
        <v>23</v>
      </c>
      <c r="B9" s="11">
        <f t="shared" ref="B9:M9" si="1">SUM(B6:B8)</f>
        <v>-170</v>
      </c>
      <c r="C9" s="9">
        <f t="shared" si="1"/>
        <v>-170</v>
      </c>
      <c r="D9" s="9">
        <f t="shared" si="1"/>
        <v>-170</v>
      </c>
      <c r="E9" s="9">
        <f t="shared" si="1"/>
        <v>-170</v>
      </c>
      <c r="F9" s="9">
        <f t="shared" si="1"/>
        <v>-170</v>
      </c>
      <c r="G9" s="9">
        <f t="shared" si="1"/>
        <v>-170</v>
      </c>
      <c r="H9" s="9">
        <f t="shared" si="1"/>
        <v>-170</v>
      </c>
      <c r="I9" s="9">
        <f t="shared" si="1"/>
        <v>-170</v>
      </c>
      <c r="J9" s="9">
        <f t="shared" si="1"/>
        <v>-170</v>
      </c>
      <c r="K9" s="9">
        <f t="shared" si="1"/>
        <v>-170</v>
      </c>
      <c r="L9" s="9">
        <f t="shared" si="1"/>
        <v>-170</v>
      </c>
      <c r="M9" s="9">
        <f t="shared" si="1"/>
        <v>-170</v>
      </c>
      <c r="O9" s="9">
        <f t="shared" si="0"/>
        <v>-2040</v>
      </c>
    </row>
    <row r="10" spans="1:15" ht="15.75" thickBot="1" x14ac:dyDescent="0.3">
      <c r="A10" s="13" t="s">
        <v>50</v>
      </c>
      <c r="B10" s="12">
        <f t="shared" ref="B10:M10" si="2">B5+B9</f>
        <v>2680</v>
      </c>
      <c r="C10" s="10">
        <f t="shared" si="2"/>
        <v>2680</v>
      </c>
      <c r="D10" s="10">
        <f t="shared" si="2"/>
        <v>2680</v>
      </c>
      <c r="E10" s="10">
        <f t="shared" si="2"/>
        <v>2680</v>
      </c>
      <c r="F10" s="10">
        <f t="shared" si="2"/>
        <v>2680</v>
      </c>
      <c r="G10" s="10">
        <f t="shared" si="2"/>
        <v>2680</v>
      </c>
      <c r="H10" s="10">
        <f t="shared" si="2"/>
        <v>2680</v>
      </c>
      <c r="I10" s="10">
        <f t="shared" si="2"/>
        <v>2680</v>
      </c>
      <c r="J10" s="10">
        <f t="shared" si="2"/>
        <v>2680</v>
      </c>
      <c r="K10" s="10">
        <f t="shared" si="2"/>
        <v>2680</v>
      </c>
      <c r="L10" s="10">
        <f t="shared" si="2"/>
        <v>2680</v>
      </c>
      <c r="M10" s="10">
        <f t="shared" si="2"/>
        <v>2680</v>
      </c>
      <c r="O10" s="29">
        <f t="shared" si="0"/>
        <v>32160</v>
      </c>
    </row>
    <row r="11" spans="1:15" ht="16.5" thickTop="1" thickBot="1" x14ac:dyDescent="0.3">
      <c r="A11" s="18" t="s">
        <v>51</v>
      </c>
      <c r="B11" s="27">
        <f>B10*4</f>
        <v>10720</v>
      </c>
      <c r="C11" s="27">
        <f t="shared" ref="C11:M11" si="3">C10*4</f>
        <v>10720</v>
      </c>
      <c r="D11" s="27">
        <f t="shared" si="3"/>
        <v>10720</v>
      </c>
      <c r="E11" s="27">
        <f t="shared" si="3"/>
        <v>10720</v>
      </c>
      <c r="F11" s="27">
        <f t="shared" si="3"/>
        <v>10720</v>
      </c>
      <c r="G11" s="27">
        <f t="shared" si="3"/>
        <v>10720</v>
      </c>
      <c r="H11" s="27">
        <f t="shared" si="3"/>
        <v>10720</v>
      </c>
      <c r="I11" s="27">
        <f t="shared" si="3"/>
        <v>10720</v>
      </c>
      <c r="J11" s="27">
        <f t="shared" si="3"/>
        <v>10720</v>
      </c>
      <c r="K11" s="27">
        <f t="shared" si="3"/>
        <v>10720</v>
      </c>
      <c r="L11" s="27">
        <f t="shared" si="3"/>
        <v>10720</v>
      </c>
      <c r="M11" s="27">
        <f t="shared" si="3"/>
        <v>10720</v>
      </c>
      <c r="O11" s="27">
        <f t="shared" si="0"/>
        <v>128640</v>
      </c>
    </row>
    <row r="12" spans="1:15" ht="15.75" thickTop="1" x14ac:dyDescent="0.25"/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 &amp; Rental Estimation</vt:lpstr>
      <vt:lpstr>Rental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Soldunov</dc:creator>
  <cp:lastModifiedBy>Philipp Soldunov</cp:lastModifiedBy>
  <cp:lastPrinted>2018-10-23T06:58:24Z</cp:lastPrinted>
  <dcterms:created xsi:type="dcterms:W3CDTF">2018-10-23T06:17:49Z</dcterms:created>
  <dcterms:modified xsi:type="dcterms:W3CDTF">2018-11-19T13:30:09Z</dcterms:modified>
</cp:coreProperties>
</file>